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\UVG\2021\Robótica 1\Proyectos\"/>
    </mc:Choice>
  </mc:AlternateContent>
  <xr:revisionPtr revIDLastSave="0" documentId="13_ncr:1_{556A66A4-14DE-4143-9544-0B3264DA0F5D}" xr6:coauthVersionLast="46" xr6:coauthVersionMax="46" xr10:uidLastSave="{00000000-0000-0000-0000-000000000000}"/>
  <bookViews>
    <workbookView xWindow="24" yWindow="24" windowWidth="21840" windowHeight="12936" activeTab="2" xr2:uid="{106E4997-2182-49A3-8EA9-E7B6EB07EF59}"/>
  </bookViews>
  <sheets>
    <sheet name="Caso 1" sheetId="1" r:id="rId1"/>
    <sheet name="Caso 2" sheetId="2" r:id="rId2"/>
    <sheet name="Caso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C9" i="3"/>
  <c r="C18" i="3" s="1"/>
  <c r="C20" i="3" s="1"/>
  <c r="C26" i="2"/>
  <c r="C21" i="3"/>
  <c r="C18" i="2"/>
  <c r="C17" i="2"/>
  <c r="C16" i="2"/>
  <c r="C19" i="2" s="1"/>
  <c r="C27" i="2" s="1"/>
  <c r="C21" i="1"/>
  <c r="C22" i="1" s="1"/>
  <c r="C26" i="1" s="1"/>
  <c r="C19" i="1"/>
  <c r="C18" i="1"/>
  <c r="C17" i="1"/>
  <c r="C22" i="3" l="1"/>
  <c r="C26" i="3" s="1"/>
  <c r="C27" i="1"/>
  <c r="C28" i="2"/>
  <c r="C29" i="2" s="1"/>
</calcChain>
</file>

<file path=xl/sharedStrings.xml><?xml version="1.0" encoding="utf-8"?>
<sst xmlns="http://schemas.openxmlformats.org/spreadsheetml/2006/main" count="96" uniqueCount="47">
  <si>
    <t>Datos</t>
  </si>
  <si>
    <r>
      <rPr>
        <sz val="11"/>
        <color theme="1"/>
        <rFont val="Calibri"/>
        <family val="2"/>
      </rPr>
      <t>ρ</t>
    </r>
    <r>
      <rPr>
        <sz val="8"/>
        <color theme="1"/>
        <rFont val="Calibri"/>
        <family val="2"/>
      </rPr>
      <t>MDF</t>
    </r>
  </si>
  <si>
    <t>Tmáx</t>
  </si>
  <si>
    <t>A</t>
  </si>
  <si>
    <t>g</t>
  </si>
  <si>
    <t>w</t>
  </si>
  <si>
    <t>kg</t>
  </si>
  <si>
    <t>kg/m^3</t>
  </si>
  <si>
    <t>kg-cm</t>
  </si>
  <si>
    <t>mm^2</t>
  </si>
  <si>
    <t>mm</t>
  </si>
  <si>
    <t>m/s^2</t>
  </si>
  <si>
    <t xml:space="preserve">d </t>
  </si>
  <si>
    <t>Torque para levantar la pata:</t>
  </si>
  <si>
    <t>Datos en unidades de kg-m-s</t>
  </si>
  <si>
    <t>m^2</t>
  </si>
  <si>
    <t xml:space="preserve">m </t>
  </si>
  <si>
    <t>m</t>
  </si>
  <si>
    <t>T</t>
  </si>
  <si>
    <t>T (por pata)</t>
  </si>
  <si>
    <t>En kg-cm y para 2 patas</t>
  </si>
  <si>
    <t>FS</t>
  </si>
  <si>
    <t>-</t>
  </si>
  <si>
    <t>Caso 2: Girar la pata</t>
  </si>
  <si>
    <t>Caso 1: Levantar la pata</t>
  </si>
  <si>
    <t>ρm</t>
  </si>
  <si>
    <t>g/cm^3</t>
  </si>
  <si>
    <t xml:space="preserve">kg </t>
  </si>
  <si>
    <r>
      <t>I</t>
    </r>
    <r>
      <rPr>
        <sz val="8"/>
        <color theme="1"/>
        <rFont val="Calibri"/>
        <family val="2"/>
      </rPr>
      <t>CM</t>
    </r>
  </si>
  <si>
    <t>kg-mm^2</t>
  </si>
  <si>
    <t>Teorema de ejes paralelos</t>
  </si>
  <si>
    <t>d</t>
  </si>
  <si>
    <t>kg-m^2</t>
  </si>
  <si>
    <t xml:space="preserve">I </t>
  </si>
  <si>
    <t>Aceleración máxima para girar la pata:</t>
  </si>
  <si>
    <t>I</t>
  </si>
  <si>
    <t>α</t>
  </si>
  <si>
    <t>grados/s^2</t>
  </si>
  <si>
    <t>Caso 3: sostenido en 3 patas</t>
  </si>
  <si>
    <t>Torque para sostener el robot</t>
  </si>
  <si>
    <t>N</t>
  </si>
  <si>
    <t>kgf-cm</t>
  </si>
  <si>
    <t>N-m</t>
  </si>
  <si>
    <t>rad/s^2</t>
  </si>
  <si>
    <r>
      <t>m</t>
    </r>
    <r>
      <rPr>
        <sz val="8"/>
        <color theme="1"/>
        <rFont val="Calibri"/>
        <family val="2"/>
      </rPr>
      <t>total</t>
    </r>
  </si>
  <si>
    <r>
      <t>m</t>
    </r>
    <r>
      <rPr>
        <sz val="8"/>
        <color theme="1"/>
        <rFont val="Calibri"/>
        <family val="2"/>
      </rPr>
      <t>robot</t>
    </r>
  </si>
  <si>
    <r>
      <t>m</t>
    </r>
    <r>
      <rPr>
        <sz val="8"/>
        <color theme="1"/>
        <rFont val="Calibri"/>
        <family val="2"/>
      </rPr>
      <t>potencia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</si>
</sst>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13</xdr:row>
      <xdr:rowOff>45720</xdr:rowOff>
    </xdr:from>
    <xdr:ext cx="2179320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1E17341-DBF5-41D5-9E57-0F50FAA342A7}"/>
                </a:ext>
              </a:extLst>
            </xdr:cNvPr>
            <xdr:cNvSpPr txBox="1"/>
          </xdr:nvSpPr>
          <xdr:spPr>
            <a:xfrm>
              <a:off x="876300" y="2506980"/>
              <a:ext cx="21793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GT" sz="16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es-GT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GT" sz="1600" b="0" i="1">
                        <a:latin typeface="Cambria Math" panose="02040503050406030204" pitchFamily="18" charset="0"/>
                      </a:rPr>
                      <m:t>𝑚𝑔𝑑</m:t>
                    </m:r>
                    <m:r>
                      <a:rPr lang="es-GT" sz="1600" b="0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GT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s-GT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𝐴𝑤𝑔𝑑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1E17341-DBF5-41D5-9E57-0F50FAA342A7}"/>
                </a:ext>
              </a:extLst>
            </xdr:cNvPr>
            <xdr:cNvSpPr txBox="1"/>
          </xdr:nvSpPr>
          <xdr:spPr>
            <a:xfrm>
              <a:off x="876300" y="2506980"/>
              <a:ext cx="21793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GT" sz="1600" b="0" i="0">
                  <a:latin typeface="Cambria Math" panose="02040503050406030204" pitchFamily="18" charset="0"/>
                </a:rPr>
                <a:t>𝑇=𝑚𝑔𝑑= </a:t>
              </a:r>
              <a:r>
                <a:rPr lang="es-G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𝜌𝐴𝑤𝑔𝑑</a:t>
              </a:r>
              <a:endParaRPr lang="en-US" sz="1600"/>
            </a:p>
          </xdr:txBody>
        </xdr:sp>
      </mc:Fallback>
    </mc:AlternateContent>
    <xdr:clientData/>
  </xdr:oneCellAnchor>
  <xdr:twoCellAnchor editAs="oneCell">
    <xdr:from>
      <xdr:col>14</xdr:col>
      <xdr:colOff>757998</xdr:colOff>
      <xdr:row>3</xdr:row>
      <xdr:rowOff>15240</xdr:rowOff>
    </xdr:from>
    <xdr:to>
      <xdr:col>21</xdr:col>
      <xdr:colOff>10403</xdr:colOff>
      <xdr:row>25</xdr:row>
      <xdr:rowOff>158115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7579EC-70A4-4F82-B029-2EDE9F204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6048" y="643890"/>
          <a:ext cx="4786430" cy="4124325"/>
        </a:xfrm>
        <a:prstGeom prst="rect">
          <a:avLst/>
        </a:prstGeom>
      </xdr:spPr>
    </xdr:pic>
    <xdr:clientData/>
  </xdr:twoCellAnchor>
  <xdr:twoCellAnchor editAs="oneCell">
    <xdr:from>
      <xdr:col>4</xdr:col>
      <xdr:colOff>735330</xdr:colOff>
      <xdr:row>2</xdr:row>
      <xdr:rowOff>224790</xdr:rowOff>
    </xdr:from>
    <xdr:to>
      <xdr:col>14</xdr:col>
      <xdr:colOff>582930</xdr:colOff>
      <xdr:row>31</xdr:row>
      <xdr:rowOff>113651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8DC4CD-297F-429A-96E8-062934491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7630" y="586740"/>
          <a:ext cx="7753350" cy="5222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22</xdr:row>
      <xdr:rowOff>45720</xdr:rowOff>
    </xdr:from>
    <xdr:ext cx="2179320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4C886E3-3787-4777-A3A2-93B5E11C86F4}"/>
                </a:ext>
              </a:extLst>
            </xdr:cNvPr>
            <xdr:cNvSpPr txBox="1"/>
          </xdr:nvSpPr>
          <xdr:spPr>
            <a:xfrm>
              <a:off x="876300" y="2506980"/>
              <a:ext cx="21793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GT" sz="16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es-GT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GT" sz="1600" b="0" i="1">
                        <a:latin typeface="Cambria Math" panose="02040503050406030204" pitchFamily="18" charset="0"/>
                      </a:rPr>
                      <m:t>𝐼</m:t>
                    </m:r>
                    <m:r>
                      <a:rPr lang="es-GT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94C886E3-3787-4777-A3A2-93B5E11C86F4}"/>
                </a:ext>
              </a:extLst>
            </xdr:cNvPr>
            <xdr:cNvSpPr txBox="1"/>
          </xdr:nvSpPr>
          <xdr:spPr>
            <a:xfrm>
              <a:off x="876300" y="2506980"/>
              <a:ext cx="2179320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GT" sz="1600" b="0" i="0">
                  <a:latin typeface="Cambria Math" panose="02040503050406030204" pitchFamily="18" charset="0"/>
                </a:rPr>
                <a:t>𝑇=𝐼</a:t>
              </a:r>
              <a:r>
                <a:rPr lang="es-G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</xdr:col>
      <xdr:colOff>83820</xdr:colOff>
      <xdr:row>12</xdr:row>
      <xdr:rowOff>76200</xdr:rowOff>
    </xdr:from>
    <xdr:ext cx="2179320" cy="255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8FB6F68-73AE-400D-967F-911D5A2D02E4}"/>
                </a:ext>
              </a:extLst>
            </xdr:cNvPr>
            <xdr:cNvSpPr txBox="1"/>
          </xdr:nvSpPr>
          <xdr:spPr>
            <a:xfrm>
              <a:off x="876300" y="2354580"/>
              <a:ext cx="2179320" cy="255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GT" sz="1600" b="0"/>
                <a:t>I</a:t>
              </a:r>
              <a14:m>
                <m:oMath xmlns:m="http://schemas.openxmlformats.org/officeDocument/2006/math">
                  <m:r>
                    <a:rPr lang="es-GT" sz="16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𝐼𝐶𝑀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+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𝑚</m:t>
                  </m:r>
                  <m:sSup>
                    <m:sSupPr>
                      <m:ctrlPr>
                        <a:rPr lang="es-GT" sz="16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GT" sz="1600" b="0" i="1">
                          <a:latin typeface="Cambria Math" panose="02040503050406030204" pitchFamily="18" charset="0"/>
                        </a:rPr>
                        <m:t>𝑑</m:t>
                      </m:r>
                    </m:e>
                    <m:sup>
                      <m:r>
                        <a:rPr lang="es-GT" sz="16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88FB6F68-73AE-400D-967F-911D5A2D02E4}"/>
                </a:ext>
              </a:extLst>
            </xdr:cNvPr>
            <xdr:cNvSpPr txBox="1"/>
          </xdr:nvSpPr>
          <xdr:spPr>
            <a:xfrm>
              <a:off x="876300" y="2354580"/>
              <a:ext cx="2179320" cy="255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GT" sz="1600" b="0"/>
                <a:t>I</a:t>
              </a:r>
              <a:r>
                <a:rPr lang="es-GT" sz="1600" b="0" i="0">
                  <a:latin typeface="Cambria Math" panose="02040503050406030204" pitchFamily="18" charset="0"/>
                </a:rPr>
                <a:t>=𝐼𝐶𝑀+𝑚𝑑^2</a:t>
              </a:r>
              <a:endParaRPr lang="en-US" sz="1600"/>
            </a:p>
          </xdr:txBody>
        </xdr:sp>
      </mc:Fallback>
    </mc:AlternateContent>
    <xdr:clientData/>
  </xdr:oneCellAnchor>
  <xdr:twoCellAnchor editAs="oneCell">
    <xdr:from>
      <xdr:col>5</xdr:col>
      <xdr:colOff>19050</xdr:colOff>
      <xdr:row>3</xdr:row>
      <xdr:rowOff>9525</xdr:rowOff>
    </xdr:from>
    <xdr:to>
      <xdr:col>14</xdr:col>
      <xdr:colOff>676275</xdr:colOff>
      <xdr:row>30</xdr:row>
      <xdr:rowOff>115824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AD096C-AD88-4817-A5B6-F94649847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638175"/>
          <a:ext cx="7772400" cy="4992624"/>
        </a:xfrm>
        <a:prstGeom prst="rect">
          <a:avLst/>
        </a:prstGeom>
      </xdr:spPr>
    </xdr:pic>
    <xdr:clientData/>
  </xdr:twoCellAnchor>
  <xdr:twoCellAnchor editAs="oneCell">
    <xdr:from>
      <xdr:col>15</xdr:col>
      <xdr:colOff>299180</xdr:colOff>
      <xdr:row>3</xdr:row>
      <xdr:rowOff>9525</xdr:rowOff>
    </xdr:from>
    <xdr:to>
      <xdr:col>22</xdr:col>
      <xdr:colOff>304800</xdr:colOff>
      <xdr:row>29</xdr:row>
      <xdr:rowOff>116741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DFED93A-28AE-43BC-A357-5BAB33F54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7805" y="638175"/>
          <a:ext cx="5539645" cy="48125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14</xdr:row>
      <xdr:rowOff>45720</xdr:rowOff>
    </xdr:from>
    <xdr:ext cx="2179320" cy="3294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E5AC2B-A62B-40AF-9FE7-8E4A172C99F2}"/>
                </a:ext>
              </a:extLst>
            </xdr:cNvPr>
            <xdr:cNvSpPr txBox="1"/>
          </xdr:nvSpPr>
          <xdr:spPr>
            <a:xfrm>
              <a:off x="876300" y="2141220"/>
              <a:ext cx="217932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s-GT" sz="1600" b="0" i="1">
                      <a:latin typeface="Cambria Math" panose="02040503050406030204" pitchFamily="18" charset="0"/>
                    </a:rPr>
                    <m:t>𝑇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𝑁𝑑</m:t>
                  </m:r>
                  <m:r>
                    <a:rPr lang="es-GT" sz="16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es-GT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GT" sz="1600" b="0" i="1">
                          <a:latin typeface="Cambria Math" panose="02040503050406030204" pitchFamily="18" charset="0"/>
                        </a:rPr>
                        <m:t>𝑚𝑔</m:t>
                      </m:r>
                    </m:num>
                    <m:den>
                      <m:r>
                        <a:rPr lang="es-GT" sz="1600" b="0" i="1">
                          <a:latin typeface="Cambria Math" panose="02040503050406030204" pitchFamily="18" charset="0"/>
                        </a:rPr>
                        <m:t>3</m:t>
                      </m:r>
                    </m:den>
                  </m:f>
                </m:oMath>
              </a14:m>
              <a:r>
                <a:rPr lang="en-US" sz="1600"/>
                <a:t>d</a:t>
              </a: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3E5AC2B-A62B-40AF-9FE7-8E4A172C99F2}"/>
                </a:ext>
              </a:extLst>
            </xdr:cNvPr>
            <xdr:cNvSpPr txBox="1"/>
          </xdr:nvSpPr>
          <xdr:spPr>
            <a:xfrm>
              <a:off x="876300" y="2141220"/>
              <a:ext cx="2179320" cy="3294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ctr"/>
              <a:r>
                <a:rPr lang="es-GT" sz="1600" b="0" i="0">
                  <a:latin typeface="Cambria Math" panose="02040503050406030204" pitchFamily="18" charset="0"/>
                </a:rPr>
                <a:t>𝑇=𝑁𝑑=  𝑚𝑔/3</a:t>
              </a:r>
              <a:r>
                <a:rPr lang="en-US" sz="1600"/>
                <a:t>d</a:t>
              </a:r>
            </a:p>
          </xdr:txBody>
        </xdr:sp>
      </mc:Fallback>
    </mc:AlternateContent>
    <xdr:clientData/>
  </xdr:oneCellAnchor>
  <xdr:twoCellAnchor editAs="oneCell">
    <xdr:from>
      <xdr:col>5</xdr:col>
      <xdr:colOff>118533</xdr:colOff>
      <xdr:row>2</xdr:row>
      <xdr:rowOff>194734</xdr:rowOff>
    </xdr:from>
    <xdr:to>
      <xdr:col>14</xdr:col>
      <xdr:colOff>728133</xdr:colOff>
      <xdr:row>30</xdr:row>
      <xdr:rowOff>73310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AD9DB1-DB8F-49FE-8E48-4F5B3C939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7866" y="567267"/>
          <a:ext cx="7772400" cy="5305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F4D74-2CF7-4682-BCE6-A82E315F7F39}">
  <dimension ref="B3:D27"/>
  <sheetViews>
    <sheetView zoomScale="80" zoomScaleNormal="80" workbookViewId="0">
      <selection activeCell="C27" sqref="C27"/>
    </sheetView>
  </sheetViews>
  <sheetFormatPr baseColWidth="10" defaultRowHeight="14.4" x14ac:dyDescent="0.3"/>
  <sheetData>
    <row r="3" spans="2:4" ht="21" x14ac:dyDescent="0.4">
      <c r="B3" s="1" t="s">
        <v>24</v>
      </c>
    </row>
    <row r="5" spans="2:4" x14ac:dyDescent="0.3">
      <c r="B5" s="14" t="s">
        <v>0</v>
      </c>
      <c r="C5" s="14"/>
      <c r="D5" s="14"/>
    </row>
    <row r="6" spans="2:4" x14ac:dyDescent="0.3">
      <c r="B6" s="2" t="s">
        <v>1</v>
      </c>
      <c r="C6" s="3">
        <v>700</v>
      </c>
      <c r="D6" s="4" t="s">
        <v>7</v>
      </c>
    </row>
    <row r="7" spans="2:4" x14ac:dyDescent="0.3">
      <c r="B7" s="2" t="s">
        <v>2</v>
      </c>
      <c r="C7" s="3">
        <v>2.2000000000000002</v>
      </c>
      <c r="D7" s="4" t="s">
        <v>41</v>
      </c>
    </row>
    <row r="8" spans="2:4" x14ac:dyDescent="0.3">
      <c r="B8" s="2" t="s">
        <v>3</v>
      </c>
      <c r="C8" s="3">
        <v>3303</v>
      </c>
      <c r="D8" s="4" t="s">
        <v>9</v>
      </c>
    </row>
    <row r="9" spans="2:4" x14ac:dyDescent="0.3">
      <c r="B9" s="2" t="s">
        <v>5</v>
      </c>
      <c r="C9" s="3">
        <v>3.2</v>
      </c>
      <c r="D9" s="4" t="s">
        <v>10</v>
      </c>
    </row>
    <row r="10" spans="2:4" x14ac:dyDescent="0.3">
      <c r="B10" s="2" t="s">
        <v>4</v>
      </c>
      <c r="C10" s="3">
        <v>9.81</v>
      </c>
      <c r="D10" s="4" t="s">
        <v>11</v>
      </c>
    </row>
    <row r="11" spans="2:4" x14ac:dyDescent="0.3">
      <c r="B11" s="2" t="s">
        <v>12</v>
      </c>
      <c r="C11" s="3">
        <v>33.25</v>
      </c>
      <c r="D11" s="4" t="s">
        <v>10</v>
      </c>
    </row>
    <row r="13" spans="2:4" x14ac:dyDescent="0.3">
      <c r="B13" s="3" t="s">
        <v>13</v>
      </c>
      <c r="C13" s="3"/>
      <c r="D13" s="3"/>
    </row>
    <row r="14" spans="2:4" x14ac:dyDescent="0.3">
      <c r="B14" s="14"/>
      <c r="C14" s="14"/>
      <c r="D14" s="14"/>
    </row>
    <row r="15" spans="2:4" x14ac:dyDescent="0.3">
      <c r="B15" s="14"/>
      <c r="C15" s="14"/>
      <c r="D15" s="14"/>
    </row>
    <row r="16" spans="2:4" x14ac:dyDescent="0.3">
      <c r="B16" s="14" t="s">
        <v>14</v>
      </c>
      <c r="C16" s="14"/>
      <c r="D16" s="14"/>
    </row>
    <row r="17" spans="2:4" x14ac:dyDescent="0.3">
      <c r="B17" s="2" t="s">
        <v>1</v>
      </c>
      <c r="C17" s="3">
        <f>C6</f>
        <v>700</v>
      </c>
      <c r="D17" s="4" t="s">
        <v>7</v>
      </c>
    </row>
    <row r="18" spans="2:4" x14ac:dyDescent="0.3">
      <c r="B18" s="2" t="s">
        <v>3</v>
      </c>
      <c r="C18" s="3">
        <f>C8*(1/(1000^2))</f>
        <v>3.3029999999999999E-3</v>
      </c>
      <c r="D18" s="4" t="s">
        <v>15</v>
      </c>
    </row>
    <row r="19" spans="2:4" x14ac:dyDescent="0.3">
      <c r="B19" s="2" t="s">
        <v>5</v>
      </c>
      <c r="C19" s="3">
        <f>C9/1000</f>
        <v>3.2000000000000002E-3</v>
      </c>
      <c r="D19" s="4" t="s">
        <v>16</v>
      </c>
    </row>
    <row r="20" spans="2:4" x14ac:dyDescent="0.3">
      <c r="B20" s="2" t="s">
        <v>4</v>
      </c>
      <c r="C20" s="3">
        <v>9.81</v>
      </c>
      <c r="D20" s="4" t="s">
        <v>11</v>
      </c>
    </row>
    <row r="21" spans="2:4" x14ac:dyDescent="0.3">
      <c r="B21" s="2" t="s">
        <v>12</v>
      </c>
      <c r="C21" s="3">
        <f>C11/1000</f>
        <v>3.3250000000000002E-2</v>
      </c>
      <c r="D21" s="4" t="s">
        <v>17</v>
      </c>
    </row>
    <row r="22" spans="2:4" x14ac:dyDescent="0.3">
      <c r="B22" s="2" t="s">
        <v>19</v>
      </c>
      <c r="C22" s="3">
        <f>C17*C18*C19*C20*C21</f>
        <v>2.4133329864000001E-3</v>
      </c>
      <c r="D22" s="4" t="s">
        <v>42</v>
      </c>
    </row>
    <row r="25" spans="2:4" x14ac:dyDescent="0.3">
      <c r="B25" s="14" t="s">
        <v>20</v>
      </c>
      <c r="C25" s="14"/>
      <c r="D25" s="14"/>
    </row>
    <row r="26" spans="2:4" x14ac:dyDescent="0.3">
      <c r="B26" s="3" t="s">
        <v>18</v>
      </c>
      <c r="C26" s="3">
        <f>C22*100*2*0.101972</f>
        <v>4.9218478257836158E-2</v>
      </c>
      <c r="D26" s="4" t="s">
        <v>41</v>
      </c>
    </row>
    <row r="27" spans="2:4" x14ac:dyDescent="0.3">
      <c r="B27" s="3" t="s">
        <v>21</v>
      </c>
      <c r="C27" s="3">
        <f>C7/C26</f>
        <v>44.698659484656751</v>
      </c>
      <c r="D27" s="4" t="s">
        <v>22</v>
      </c>
    </row>
  </sheetData>
  <mergeCells count="4">
    <mergeCell ref="B5:D5"/>
    <mergeCell ref="B14:D15"/>
    <mergeCell ref="B16:D16"/>
    <mergeCell ref="B25:D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7A06-0B65-4358-B409-15B448105D18}">
  <dimension ref="B3:D29"/>
  <sheetViews>
    <sheetView zoomScale="80" zoomScaleNormal="80" workbookViewId="0">
      <selection activeCell="Q36" sqref="Q36"/>
    </sheetView>
  </sheetViews>
  <sheetFormatPr baseColWidth="10" defaultRowHeight="14.4" x14ac:dyDescent="0.3"/>
  <sheetData>
    <row r="3" spans="2:4" ht="21" x14ac:dyDescent="0.4">
      <c r="B3" s="1" t="s">
        <v>23</v>
      </c>
    </row>
    <row r="5" spans="2:4" x14ac:dyDescent="0.3">
      <c r="B5" s="14" t="s">
        <v>0</v>
      </c>
      <c r="C5" s="14"/>
      <c r="D5" s="14"/>
    </row>
    <row r="6" spans="2:4" x14ac:dyDescent="0.3">
      <c r="B6" s="2" t="s">
        <v>25</v>
      </c>
      <c r="C6" s="3">
        <v>0.78100000000000003</v>
      </c>
      <c r="D6" s="4" t="s">
        <v>26</v>
      </c>
    </row>
    <row r="7" spans="2:4" x14ac:dyDescent="0.3">
      <c r="B7" s="2" t="s">
        <v>2</v>
      </c>
      <c r="C7" s="3">
        <v>2.2000000000000002</v>
      </c>
      <c r="D7" s="4" t="s">
        <v>41</v>
      </c>
    </row>
    <row r="8" spans="2:4" x14ac:dyDescent="0.3">
      <c r="B8" s="2" t="s">
        <v>17</v>
      </c>
      <c r="C8" s="3">
        <v>3.3000000000000002E-2</v>
      </c>
      <c r="D8" s="4" t="s">
        <v>27</v>
      </c>
    </row>
    <row r="9" spans="2:4" x14ac:dyDescent="0.3">
      <c r="B9" s="2" t="s">
        <v>28</v>
      </c>
      <c r="C9" s="3">
        <v>49</v>
      </c>
      <c r="D9" s="4" t="s">
        <v>29</v>
      </c>
    </row>
    <row r="10" spans="2:4" x14ac:dyDescent="0.3">
      <c r="B10" s="2" t="s">
        <v>12</v>
      </c>
      <c r="C10" s="3">
        <v>19</v>
      </c>
      <c r="D10" s="4" t="s">
        <v>10</v>
      </c>
    </row>
    <row r="11" spans="2:4" x14ac:dyDescent="0.3">
      <c r="B11" s="5"/>
      <c r="C11" s="6"/>
      <c r="D11" s="6"/>
    </row>
    <row r="12" spans="2:4" x14ac:dyDescent="0.3">
      <c r="B12" s="16" t="s">
        <v>30</v>
      </c>
      <c r="C12" s="16"/>
      <c r="D12" s="16"/>
    </row>
    <row r="13" spans="2:4" x14ac:dyDescent="0.3">
      <c r="B13" s="15"/>
      <c r="C13" s="15"/>
      <c r="D13" s="15"/>
    </row>
    <row r="14" spans="2:4" x14ac:dyDescent="0.3">
      <c r="B14" s="15"/>
      <c r="C14" s="15"/>
      <c r="D14" s="15"/>
    </row>
    <row r="15" spans="2:4" x14ac:dyDescent="0.3">
      <c r="B15" s="14" t="s">
        <v>14</v>
      </c>
      <c r="C15" s="14"/>
      <c r="D15" s="14"/>
    </row>
    <row r="16" spans="2:4" x14ac:dyDescent="0.3">
      <c r="B16" s="2" t="s">
        <v>28</v>
      </c>
      <c r="C16" s="9">
        <f>C9*(1/(1000^2))</f>
        <v>4.8999999999999998E-5</v>
      </c>
      <c r="D16" s="9" t="s">
        <v>32</v>
      </c>
    </row>
    <row r="17" spans="2:4" x14ac:dyDescent="0.3">
      <c r="B17" s="10" t="s">
        <v>17</v>
      </c>
      <c r="C17" s="9">
        <f>C8</f>
        <v>3.3000000000000002E-2</v>
      </c>
      <c r="D17" s="9" t="s">
        <v>27</v>
      </c>
    </row>
    <row r="18" spans="2:4" x14ac:dyDescent="0.3">
      <c r="B18" s="10" t="s">
        <v>31</v>
      </c>
      <c r="C18" s="9">
        <f>C10/1000</f>
        <v>1.9E-2</v>
      </c>
      <c r="D18" s="9" t="s">
        <v>17</v>
      </c>
    </row>
    <row r="19" spans="2:4" x14ac:dyDescent="0.3">
      <c r="B19" s="10" t="s">
        <v>33</v>
      </c>
      <c r="C19" s="3">
        <f>C16+(C17*C18^2)</f>
        <v>6.0912999999999998E-5</v>
      </c>
      <c r="D19" s="9" t="s">
        <v>32</v>
      </c>
    </row>
    <row r="20" spans="2:4" x14ac:dyDescent="0.3">
      <c r="B20" s="7"/>
      <c r="C20" s="6"/>
      <c r="D20" s="6"/>
    </row>
    <row r="21" spans="2:4" x14ac:dyDescent="0.3">
      <c r="B21" s="8"/>
    </row>
    <row r="22" spans="2:4" x14ac:dyDescent="0.3">
      <c r="B22" s="3" t="s">
        <v>34</v>
      </c>
      <c r="C22" s="3"/>
      <c r="D22" s="3"/>
    </row>
    <row r="23" spans="2:4" x14ac:dyDescent="0.3">
      <c r="B23" s="14"/>
      <c r="C23" s="14"/>
      <c r="D23" s="14"/>
    </row>
    <row r="24" spans="2:4" x14ac:dyDescent="0.3">
      <c r="B24" s="14"/>
      <c r="C24" s="14"/>
      <c r="D24" s="14"/>
    </row>
    <row r="25" spans="2:4" x14ac:dyDescent="0.3">
      <c r="B25" s="14" t="s">
        <v>14</v>
      </c>
      <c r="C25" s="14"/>
      <c r="D25" s="14"/>
    </row>
    <row r="26" spans="2:4" x14ac:dyDescent="0.3">
      <c r="B26" s="2" t="s">
        <v>2</v>
      </c>
      <c r="C26" s="3">
        <f>(C7/100)*9.81</f>
        <v>0.21582000000000004</v>
      </c>
      <c r="D26" s="4" t="s">
        <v>42</v>
      </c>
    </row>
    <row r="27" spans="2:4" x14ac:dyDescent="0.3">
      <c r="B27" s="2" t="s">
        <v>35</v>
      </c>
      <c r="C27" s="3">
        <f>C19</f>
        <v>6.0912999999999998E-5</v>
      </c>
      <c r="D27" s="9" t="s">
        <v>32</v>
      </c>
    </row>
    <row r="28" spans="2:4" x14ac:dyDescent="0.3">
      <c r="B28" s="2" t="s">
        <v>36</v>
      </c>
      <c r="C28" s="3">
        <f>C26/C27</f>
        <v>3543.0860407466394</v>
      </c>
      <c r="D28" s="4" t="s">
        <v>43</v>
      </c>
    </row>
    <row r="29" spans="2:4" x14ac:dyDescent="0.3">
      <c r="B29" s="2" t="s">
        <v>36</v>
      </c>
      <c r="C29" s="3">
        <f>C28*(180/PI())</f>
        <v>203003.87658649925</v>
      </c>
      <c r="D29" s="4" t="s">
        <v>37</v>
      </c>
    </row>
  </sheetData>
  <mergeCells count="6">
    <mergeCell ref="B5:D5"/>
    <mergeCell ref="B23:D24"/>
    <mergeCell ref="B25:D25"/>
    <mergeCell ref="B13:D14"/>
    <mergeCell ref="B15:D15"/>
    <mergeCell ref="B12:D12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94430-D863-4BCA-A5E7-F28EDD78C61E}">
  <dimension ref="B3:D26"/>
  <sheetViews>
    <sheetView tabSelected="1" zoomScale="90" zoomScaleNormal="90" workbookViewId="0">
      <selection activeCell="R16" sqref="R16"/>
    </sheetView>
  </sheetViews>
  <sheetFormatPr baseColWidth="10" defaultRowHeight="14.4" x14ac:dyDescent="0.3"/>
  <sheetData>
    <row r="3" spans="2:4" ht="21" x14ac:dyDescent="0.4">
      <c r="B3" s="1" t="s">
        <v>38</v>
      </c>
    </row>
    <row r="5" spans="2:4" x14ac:dyDescent="0.3">
      <c r="B5" s="14" t="s">
        <v>0</v>
      </c>
      <c r="C5" s="14"/>
      <c r="D5" s="14"/>
    </row>
    <row r="6" spans="2:4" x14ac:dyDescent="0.3">
      <c r="B6" s="2" t="s">
        <v>2</v>
      </c>
      <c r="C6" s="3">
        <v>2.2000000000000002</v>
      </c>
      <c r="D6" s="4" t="s">
        <v>8</v>
      </c>
    </row>
    <row r="7" spans="2:4" x14ac:dyDescent="0.3">
      <c r="B7" s="2" t="s">
        <v>45</v>
      </c>
      <c r="C7" s="3">
        <v>0.247</v>
      </c>
      <c r="D7" s="13" t="s">
        <v>6</v>
      </c>
    </row>
    <row r="8" spans="2:4" x14ac:dyDescent="0.3">
      <c r="B8" s="2" t="s">
        <v>46</v>
      </c>
      <c r="C8" s="3">
        <v>0.05</v>
      </c>
      <c r="D8" s="13" t="s">
        <v>6</v>
      </c>
    </row>
    <row r="9" spans="2:4" x14ac:dyDescent="0.3">
      <c r="B9" s="2" t="s">
        <v>44</v>
      </c>
      <c r="C9" s="3">
        <f>C7+C8</f>
        <v>0.29699999999999999</v>
      </c>
      <c r="D9" s="4" t="s">
        <v>6</v>
      </c>
    </row>
    <row r="10" spans="2:4" x14ac:dyDescent="0.3">
      <c r="B10" s="2" t="s">
        <v>31</v>
      </c>
      <c r="C10" s="3">
        <v>70</v>
      </c>
      <c r="D10" s="4" t="s">
        <v>10</v>
      </c>
    </row>
    <row r="11" spans="2:4" x14ac:dyDescent="0.3">
      <c r="B11" s="2" t="s">
        <v>4</v>
      </c>
      <c r="C11" s="3">
        <v>9.81</v>
      </c>
      <c r="D11" s="4" t="s">
        <v>11</v>
      </c>
    </row>
    <row r="12" spans="2:4" x14ac:dyDescent="0.3">
      <c r="B12" s="5"/>
      <c r="C12" s="6"/>
      <c r="D12" s="6"/>
    </row>
    <row r="13" spans="2:4" x14ac:dyDescent="0.3">
      <c r="B13" s="8"/>
    </row>
    <row r="14" spans="2:4" x14ac:dyDescent="0.3">
      <c r="B14" s="3" t="s">
        <v>39</v>
      </c>
      <c r="C14" s="3"/>
      <c r="D14" s="3"/>
    </row>
    <row r="15" spans="2:4" x14ac:dyDescent="0.3">
      <c r="B15" s="14"/>
      <c r="C15" s="14"/>
      <c r="D15" s="14"/>
    </row>
    <row r="16" spans="2:4" ht="24.6" customHeight="1" x14ac:dyDescent="0.3">
      <c r="B16" s="14"/>
      <c r="C16" s="14"/>
      <c r="D16" s="14"/>
    </row>
    <row r="17" spans="2:4" x14ac:dyDescent="0.3">
      <c r="B17" s="14" t="s">
        <v>14</v>
      </c>
      <c r="C17" s="14"/>
      <c r="D17" s="14"/>
    </row>
    <row r="18" spans="2:4" x14ac:dyDescent="0.3">
      <c r="B18" s="2" t="s">
        <v>44</v>
      </c>
      <c r="C18" s="3">
        <f>C9</f>
        <v>0.29699999999999999</v>
      </c>
      <c r="D18" s="4" t="s">
        <v>6</v>
      </c>
    </row>
    <row r="19" spans="2:4" x14ac:dyDescent="0.3">
      <c r="B19" s="2" t="s">
        <v>4</v>
      </c>
      <c r="C19" s="3">
        <v>9.81</v>
      </c>
      <c r="D19" s="4" t="s">
        <v>11</v>
      </c>
    </row>
    <row r="20" spans="2:4" x14ac:dyDescent="0.3">
      <c r="B20" s="2" t="s">
        <v>40</v>
      </c>
      <c r="C20" s="3">
        <f>(C18*C19)/3</f>
        <v>0.97119</v>
      </c>
      <c r="D20" s="4" t="s">
        <v>40</v>
      </c>
    </row>
    <row r="21" spans="2:4" x14ac:dyDescent="0.3">
      <c r="B21" s="2" t="s">
        <v>12</v>
      </c>
      <c r="C21" s="3">
        <f>C10/1000</f>
        <v>7.0000000000000007E-2</v>
      </c>
      <c r="D21" s="4" t="s">
        <v>17</v>
      </c>
    </row>
    <row r="22" spans="2:4" x14ac:dyDescent="0.3">
      <c r="B22" s="11" t="s">
        <v>18</v>
      </c>
      <c r="C22" s="3">
        <f>C20*C21</f>
        <v>6.798330000000001E-2</v>
      </c>
      <c r="D22" s="12" t="s">
        <v>42</v>
      </c>
    </row>
    <row r="24" spans="2:4" x14ac:dyDescent="0.3">
      <c r="B24" s="14" t="s">
        <v>20</v>
      </c>
      <c r="C24" s="14"/>
      <c r="D24" s="14"/>
    </row>
    <row r="25" spans="2:4" x14ac:dyDescent="0.3">
      <c r="B25" s="3" t="s">
        <v>18</v>
      </c>
      <c r="C25" s="3">
        <f>C22*100/9.81</f>
        <v>0.69300000000000006</v>
      </c>
      <c r="D25" s="4" t="s">
        <v>41</v>
      </c>
    </row>
    <row r="26" spans="2:4" x14ac:dyDescent="0.3">
      <c r="B26" s="3" t="s">
        <v>21</v>
      </c>
      <c r="C26" s="3">
        <f>C6/C25</f>
        <v>3.1746031746031744</v>
      </c>
      <c r="D26" s="4" t="s">
        <v>22</v>
      </c>
    </row>
  </sheetData>
  <mergeCells count="4">
    <mergeCell ref="B24:D24"/>
    <mergeCell ref="B5:D5"/>
    <mergeCell ref="B15:D16"/>
    <mergeCell ref="B17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Caso 1</vt:lpstr>
      <vt:lpstr>Caso 2</vt:lpstr>
      <vt:lpstr>Caso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Pellecer</dc:creator>
  <cp:lastModifiedBy>José Pellecer</cp:lastModifiedBy>
  <dcterms:created xsi:type="dcterms:W3CDTF">2021-02-10T20:45:31Z</dcterms:created>
  <dcterms:modified xsi:type="dcterms:W3CDTF">2021-02-16T03:12:24Z</dcterms:modified>
</cp:coreProperties>
</file>